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em.gonzalezr\Downloads\"/>
    </mc:Choice>
  </mc:AlternateContent>
  <bookViews>
    <workbookView xWindow="0" yWindow="0" windowWidth="28800" windowHeight="11715"/>
  </bookViews>
  <sheets>
    <sheet name="Formato 2 (1erT 26)" sheetId="13" r:id="rId1"/>
  </sheets>
  <definedNames>
    <definedName name="_xlnm._FilterDatabase" localSheetId="0" hidden="1">'Formato 2 (1erT 26)'!$B$5:$I$48</definedName>
    <definedName name="_xlnm.Print_Area" localSheetId="0">'Formato 2 (1erT 26)'!$B$1:$I$62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" l="1"/>
  <c r="G10" i="13"/>
  <c r="G11" i="13"/>
  <c r="G12" i="13"/>
  <c r="G15" i="13"/>
  <c r="G16" i="13"/>
  <c r="G17" i="13"/>
  <c r="G18" i="13"/>
  <c r="G19" i="13"/>
  <c r="G20" i="13"/>
  <c r="G21" i="13"/>
  <c r="G22" i="13"/>
  <c r="G23" i="13"/>
  <c r="G24" i="13"/>
  <c r="F14" i="13" l="1"/>
  <c r="I14" i="13"/>
  <c r="H14" i="13"/>
  <c r="I8" i="13" l="1"/>
  <c r="H8" i="13"/>
  <c r="F8" i="13"/>
  <c r="C8" i="13"/>
  <c r="E8" i="13"/>
  <c r="G37" i="13" l="1"/>
  <c r="G36" i="13"/>
  <c r="G48" i="13"/>
  <c r="G47" i="13" s="1"/>
  <c r="I47" i="13"/>
  <c r="H47" i="13"/>
  <c r="F47" i="13"/>
  <c r="E47" i="13"/>
  <c r="D47" i="13"/>
  <c r="G42" i="13"/>
  <c r="G41" i="13"/>
  <c r="G40" i="13" s="1"/>
  <c r="I40" i="13"/>
  <c r="H40" i="13"/>
  <c r="F40" i="13"/>
  <c r="E40" i="13"/>
  <c r="D40" i="13"/>
  <c r="G39" i="13"/>
  <c r="G38" i="13"/>
  <c r="G35" i="13"/>
  <c r="G34" i="13"/>
  <c r="G33" i="13"/>
  <c r="G32" i="13"/>
  <c r="G30" i="13"/>
  <c r="I29" i="13"/>
  <c r="H29" i="13"/>
  <c r="F29" i="13"/>
  <c r="E29" i="13"/>
  <c r="C29" i="13"/>
  <c r="G26" i="13"/>
  <c r="G25" i="13" s="1"/>
  <c r="I25" i="13"/>
  <c r="H25" i="13"/>
  <c r="F25" i="13"/>
  <c r="E25" i="13"/>
  <c r="D25" i="13"/>
  <c r="E14" i="13"/>
  <c r="C14" i="13"/>
  <c r="C7" i="13" s="1"/>
  <c r="F7" i="13" l="1"/>
  <c r="F6" i="13" s="1"/>
  <c r="F44" i="13" s="1"/>
  <c r="E7" i="13"/>
  <c r="E6" i="13" s="1"/>
  <c r="C6" i="13"/>
  <c r="C44" i="13" s="1"/>
  <c r="I7" i="13"/>
  <c r="I6" i="13" s="1"/>
  <c r="H7" i="13"/>
  <c r="H6" i="13" s="1"/>
  <c r="D14" i="13" l="1"/>
  <c r="G14" i="13"/>
  <c r="G13" i="13"/>
  <c r="G8" i="13" s="1"/>
  <c r="D8" i="13"/>
  <c r="D7" i="13" l="1"/>
  <c r="G7" i="13"/>
  <c r="G31" i="13"/>
  <c r="D29" i="13"/>
  <c r="D6" i="13" l="1"/>
  <c r="G29" i="13"/>
  <c r="G6" i="13" s="1"/>
  <c r="G44" i="13" s="1"/>
</calcChain>
</file>

<file path=xl/sharedStrings.xml><?xml version="1.0" encoding="utf-8"?>
<sst xmlns="http://schemas.openxmlformats.org/spreadsheetml/2006/main" count="78" uniqueCount="53">
  <si>
    <t>GOBIERNO DEL ESTADO DE MICHOACAN DE OCAMPO</t>
  </si>
  <si>
    <t>Informe Analítico de la Deuda Pública y Otros Pasivos - LDF</t>
  </si>
  <si>
    <t>Denominación de la Deuda Pública y
Otros Pasivos</t>
  </si>
  <si>
    <t>Disposiciones
del Periodo</t>
  </si>
  <si>
    <t>Amortizaciones
del Periodo</t>
  </si>
  <si>
    <t>Revaluaciones,
Reclasificaciones
y Otros Ajustes</t>
  </si>
  <si>
    <t>Saldo Final
del Periodo</t>
  </si>
  <si>
    <t>Pago de
Intereses del
Periodo</t>
  </si>
  <si>
    <t>Pago de
Comisiones y
demás costos
asociados durante
el Periodo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</si>
  <si>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</si>
  <si>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</si>
  <si>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</si>
  <si>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</si>
  <si>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</si>
  <si>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</si>
  <si>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</si>
  <si>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</si>
  <si>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  (informativo)</t>
  </si>
  <si>
    <t>Valor de Instrumentos Bono Cupón Cero  (Informativo)</t>
  </si>
  <si>
    <t>Instrumento Bono Cupón Cero 1</t>
  </si>
  <si>
    <t>Banca Afirme, S.A.</t>
  </si>
  <si>
    <t>Obligaciones a Corto Plazo (k)</t>
  </si>
  <si>
    <t>Comisiones y Costos Relacionados (o)</t>
  </si>
  <si>
    <t>6. Obligaciones a Corto Plazo (Informativo)</t>
  </si>
  <si>
    <t>12 meses</t>
  </si>
  <si>
    <t>No Aplica</t>
  </si>
  <si>
    <t xml:space="preserve">Banca Afirme, S.A. </t>
  </si>
  <si>
    <t>Banco Mercantil del Norte, S.A.</t>
  </si>
  <si>
    <t>Azteca Fideicomiso Monex 4522</t>
  </si>
  <si>
    <t>Banorte, S.A.</t>
  </si>
  <si>
    <t>Banorte 2 Fideicomiso Monex 4522 (457)</t>
  </si>
  <si>
    <t>Banobras Fideicomiso Monex 4522 (949726)</t>
  </si>
  <si>
    <t>Banorte 3 Fideicomiso Monex 4522 (6722)</t>
  </si>
  <si>
    <t>Banorte1 Fideicomiso Monex 4522 (11246)</t>
  </si>
  <si>
    <t>BBVA Fideicomiso Monex 4522 (13223)</t>
  </si>
  <si>
    <t>Banobras, S.N.C. 2022 FISE (14747)</t>
  </si>
  <si>
    <t>Banco SANTANDER</t>
  </si>
  <si>
    <t>Banamex FAFEF</t>
  </si>
  <si>
    <t>BBVA2 Fideicomiso Monex 4522 (587)</t>
  </si>
  <si>
    <t>BBVA3 Fideicomiso Monex 4522 (534)</t>
  </si>
  <si>
    <t>Monto Contratado (l)</t>
  </si>
  <si>
    <t>Plazo Pactado (m)</t>
  </si>
  <si>
    <t>Tasa de Interés (n)</t>
  </si>
  <si>
    <t>Tasa Efectiva (p)</t>
  </si>
  <si>
    <t>TIIEF más 0.47 pts.</t>
  </si>
  <si>
    <t>TIIEF más 0.58 pts.</t>
  </si>
  <si>
    <t>TIIEF más 0.70 pts.</t>
  </si>
  <si>
    <t>TIIEF más 0.49 pts.</t>
  </si>
  <si>
    <t>TIIEF más 0.59 pts.</t>
  </si>
  <si>
    <t>Santander, S.A.</t>
  </si>
  <si>
    <t>(Pesos)</t>
  </si>
  <si>
    <t>Del 1 de Enero al  31 de Marzo de 2026</t>
  </si>
  <si>
    <t>Saldo
al 31 de 
Diembre de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</si>
</sst>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.0000%"/>
    <numFmt numFmtId="166" formatCode="#,##0_ ;\-#,##0\ "/>
    <numFmt numFmtId="167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3" fontId="5" fillId="0" borderId="0" xfId="0" applyNumberFormat="1" applyFont="1" applyAlignment="1">
      <alignment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8" fillId="0" borderId="0" xfId="0" applyNumberFormat="1" applyFont="1" applyAlignment="1">
      <alignment vertical="center"/>
    </xf>
    <xf numFmtId="3" fontId="6" fillId="0" borderId="3" xfId="0" applyNumberFormat="1" applyFont="1" applyBorder="1" applyAlignment="1">
      <alignment horizontal="right"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left" vertical="center" wrapText="1"/>
    </xf>
    <xf numFmtId="167" fontId="6" fillId="0" borderId="3" xfId="0" applyNumberFormat="1" applyFont="1" applyBorder="1" applyAlignment="1">
      <alignment horizontal="right" vertical="center" wrapText="1"/>
    </xf>
    <xf numFmtId="167" fontId="7" fillId="0" borderId="3" xfId="0" applyNumberFormat="1" applyFont="1" applyBorder="1" applyAlignment="1">
      <alignment horizontal="right" vertical="center" wrapText="1"/>
    </xf>
    <xf numFmtId="167" fontId="7" fillId="0" borderId="3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6" fillId="4" borderId="3" xfId="0" applyNumberFormat="1" applyFont="1" applyFill="1" applyBorder="1" applyAlignment="1">
      <alignment horizontal="right" vertical="center" wrapText="1"/>
    </xf>
    <xf numFmtId="167" fontId="7" fillId="4" borderId="3" xfId="0" applyNumberFormat="1" applyFont="1" applyFill="1" applyBorder="1" applyAlignment="1">
      <alignment horizontal="right" vertical="center" wrapText="1"/>
    </xf>
    <xf numFmtId="43" fontId="5" fillId="0" borderId="0" xfId="7" applyFont="1" applyFill="1" applyAlignment="1">
      <alignment vertical="center"/>
    </xf>
    <xf numFmtId="43" fontId="5" fillId="0" borderId="0" xfId="7" applyFont="1" applyAlignment="1">
      <alignment vertical="center"/>
    </xf>
    <xf numFmtId="43" fontId="8" fillId="0" borderId="0" xfId="7" applyFont="1" applyAlignment="1">
      <alignment vertical="center"/>
    </xf>
    <xf numFmtId="4" fontId="5" fillId="0" borderId="5" xfId="3" applyNumberFormat="1" applyFont="1" applyBorder="1" applyAlignment="1">
      <alignment horizontal="center" vertical="center" wrapText="1"/>
    </xf>
    <xf numFmtId="165" fontId="5" fillId="0" borderId="5" xfId="6" applyNumberFormat="1" applyFont="1" applyFill="1" applyBorder="1" applyAlignment="1">
      <alignment horizontal="center" vertical="center" wrapText="1"/>
    </xf>
    <xf numFmtId="167" fontId="5" fillId="0" borderId="0" xfId="7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7" fontId="6" fillId="0" borderId="3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wrapText="1"/>
    </xf>
    <xf numFmtId="167" fontId="9" fillId="0" borderId="3" xfId="0" applyNumberFormat="1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horizontal="right" vertical="center" wrapText="1"/>
    </xf>
    <xf numFmtId="167" fontId="9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left" vertical="center" wrapText="1"/>
    </xf>
    <xf numFmtId="3" fontId="9" fillId="0" borderId="7" xfId="0" applyNumberFormat="1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left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167" fontId="6" fillId="0" borderId="16" xfId="0" applyNumberFormat="1" applyFont="1" applyBorder="1" applyAlignment="1">
      <alignment vertical="center" wrapText="1"/>
    </xf>
    <xf numFmtId="167" fontId="9" fillId="0" borderId="16" xfId="0" applyNumberFormat="1" applyFont="1" applyBorder="1" applyAlignment="1">
      <alignment horizontal="right" vertical="center" wrapText="1"/>
    </xf>
    <xf numFmtId="167" fontId="6" fillId="0" borderId="16" xfId="0" applyNumberFormat="1" applyFont="1" applyBorder="1" applyAlignment="1">
      <alignment horizontal="right" vertical="center" wrapText="1"/>
    </xf>
    <xf numFmtId="167" fontId="9" fillId="0" borderId="16" xfId="0" applyNumberFormat="1" applyFont="1" applyBorder="1" applyAlignment="1">
      <alignment vertical="center" wrapText="1"/>
    </xf>
    <xf numFmtId="167" fontId="7" fillId="0" borderId="16" xfId="0" applyNumberFormat="1" applyFont="1" applyBorder="1" applyAlignment="1">
      <alignment horizontal="right" vertical="center" wrapText="1"/>
    </xf>
    <xf numFmtId="167" fontId="1" fillId="0" borderId="16" xfId="0" applyNumberFormat="1" applyFont="1" applyBorder="1" applyAlignment="1">
      <alignment horizontal="right" vertical="center" wrapText="1"/>
    </xf>
    <xf numFmtId="167" fontId="1" fillId="0" borderId="16" xfId="0" applyNumberFormat="1" applyFont="1" applyBorder="1" applyAlignment="1">
      <alignment vertical="center" wrapText="1"/>
    </xf>
    <xf numFmtId="167" fontId="7" fillId="4" borderId="16" xfId="0" applyNumberFormat="1" applyFont="1" applyFill="1" applyBorder="1" applyAlignment="1">
      <alignment horizontal="right" vertical="center" wrapText="1"/>
    </xf>
    <xf numFmtId="167" fontId="6" fillId="0" borderId="15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49" fontId="5" fillId="0" borderId="5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left" vertical="center" wrapText="1"/>
    </xf>
    <xf numFmtId="3" fontId="9" fillId="0" borderId="7" xfId="0" applyNumberFormat="1" applyFont="1" applyBorder="1" applyAlignment="1">
      <alignment horizontal="left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</cellXfs>
  <cellStyles count="13">
    <cellStyle name="Millares" xfId="7" builtinId="3"/>
    <cellStyle name="Millares 2" xfId="1"/>
    <cellStyle name="Millares 2 2" xfId="8"/>
    <cellStyle name="Millares 3" xfId="12"/>
    <cellStyle name="Millares 3 4" xfId="2"/>
    <cellStyle name="Millares 3 4 2" xfId="9"/>
    <cellStyle name="Normal" xfId="0" builtinId="0"/>
    <cellStyle name="Normal 2" xfId="3"/>
    <cellStyle name="Normal 5" xfId="4"/>
    <cellStyle name="Normal 5 2" xfId="10"/>
    <cellStyle name="Normal 6" xfId="5"/>
    <cellStyle name="Normal 6 2" xfId="11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1"/>
  <sheetViews>
    <sheetView showGridLines="0" tabSelected="1" zoomScaleNormal="100" workbookViewId="0">
      <selection activeCell="B1" sqref="B1:I62"/>
    </sheetView>
  </sheetViews>
  <sheetFormatPr baseColWidth="10" defaultColWidth="11.42578125" defaultRowHeight="15" x14ac:dyDescent="0.2"/>
  <cols>
    <col min="1" max="1" width="11.42578125" style="1"/>
    <col min="2" max="2" width="22.28515625" style="1" customWidth="1"/>
    <col min="3" max="3" width="19.42578125" style="1" bestFit="1" customWidth="1"/>
    <col min="4" max="5" width="17.5703125" style="1" customWidth="1"/>
    <col min="6" max="6" width="17.5703125" style="25" customWidth="1"/>
    <col min="7" max="8" width="17.5703125" style="1" customWidth="1"/>
    <col min="9" max="9" width="17.140625" style="1" bestFit="1" customWidth="1"/>
    <col min="10" max="10" width="16.42578125" style="1" customWidth="1"/>
    <col min="11" max="11" width="17.85546875" style="9" bestFit="1" customWidth="1"/>
    <col min="12" max="12" width="17.85546875" style="1" bestFit="1" customWidth="1"/>
    <col min="13" max="13" width="17.85546875" style="19" bestFit="1" customWidth="1"/>
    <col min="14" max="15" width="17.85546875" style="1" bestFit="1" customWidth="1"/>
    <col min="16" max="16" width="17.85546875" style="20" bestFit="1" customWidth="1"/>
    <col min="17" max="17" width="11.42578125" style="1"/>
    <col min="18" max="18" width="13.140625" style="1" bestFit="1" customWidth="1"/>
    <col min="19" max="16384" width="11.42578125" style="1"/>
  </cols>
  <sheetData>
    <row r="1" spans="2:18" ht="21" x14ac:dyDescent="0.2">
      <c r="B1" s="65" t="s">
        <v>0</v>
      </c>
      <c r="C1" s="66"/>
      <c r="D1" s="66"/>
      <c r="E1" s="66"/>
      <c r="F1" s="66"/>
      <c r="G1" s="66"/>
      <c r="H1" s="66"/>
      <c r="I1" s="67"/>
    </row>
    <row r="2" spans="2:18" ht="21" x14ac:dyDescent="0.2">
      <c r="B2" s="68" t="s">
        <v>1</v>
      </c>
      <c r="C2" s="69"/>
      <c r="D2" s="69"/>
      <c r="E2" s="69"/>
      <c r="F2" s="69"/>
      <c r="G2" s="69"/>
      <c r="H2" s="69"/>
      <c r="I2" s="70"/>
    </row>
    <row r="3" spans="2:18" ht="18.75" x14ac:dyDescent="0.2">
      <c r="B3" s="71" t="s">
        <v>51</v>
      </c>
      <c r="C3" s="72"/>
      <c r="D3" s="72"/>
      <c r="E3" s="72"/>
      <c r="F3" s="72"/>
      <c r="G3" s="72"/>
      <c r="H3" s="72"/>
      <c r="I3" s="73"/>
    </row>
    <row r="4" spans="2:18" ht="15.95" customHeight="1" x14ac:dyDescent="0.2">
      <c r="B4" s="74" t="s">
        <v>50</v>
      </c>
      <c r="C4" s="75"/>
      <c r="D4" s="75"/>
      <c r="E4" s="75"/>
      <c r="F4" s="75"/>
      <c r="G4" s="75"/>
      <c r="H4" s="75"/>
      <c r="I4" s="76"/>
    </row>
    <row r="5" spans="2:18" ht="79.5" customHeight="1" x14ac:dyDescent="0.2">
      <c r="B5" s="2" t="s">
        <v>2</v>
      </c>
      <c r="C5" s="3" t="s">
        <v>52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40" t="s">
        <v>8</v>
      </c>
    </row>
    <row r="6" spans="2:18" ht="17.100000000000001" customHeight="1" x14ac:dyDescent="0.2">
      <c r="B6" s="5" t="s">
        <v>9</v>
      </c>
      <c r="C6" s="26">
        <f t="shared" ref="C6:I6" si="0">SUM(C7,C29)</f>
        <v>22966550049.380001</v>
      </c>
      <c r="D6" s="26">
        <f t="shared" si="0"/>
        <v>0</v>
      </c>
      <c r="E6" s="26">
        <f t="shared" si="0"/>
        <v>959771360.96000004</v>
      </c>
      <c r="F6" s="26">
        <f t="shared" si="0"/>
        <v>-0.99</v>
      </c>
      <c r="G6" s="26">
        <f t="shared" si="0"/>
        <v>22006778687.43</v>
      </c>
      <c r="H6" s="26">
        <f t="shared" si="0"/>
        <v>449381998.80000001</v>
      </c>
      <c r="I6" s="41">
        <f t="shared" si="0"/>
        <v>678305.21</v>
      </c>
      <c r="M6" s="1"/>
      <c r="N6" s="20"/>
    </row>
    <row r="7" spans="2:18" x14ac:dyDescent="0.2">
      <c r="B7" s="5" t="s">
        <v>10</v>
      </c>
      <c r="C7" s="26">
        <f t="shared" ref="C7:I7" si="1">SUM(C8,C14)</f>
        <v>3543572096.1500006</v>
      </c>
      <c r="D7" s="26">
        <f t="shared" si="1"/>
        <v>0</v>
      </c>
      <c r="E7" s="26">
        <f t="shared" si="1"/>
        <v>959771360.96000004</v>
      </c>
      <c r="F7" s="26">
        <f t="shared" si="1"/>
        <v>-0.99</v>
      </c>
      <c r="G7" s="26">
        <f t="shared" si="1"/>
        <v>2583800734.2000003</v>
      </c>
      <c r="H7" s="26">
        <f t="shared" si="1"/>
        <v>48911954.359999999</v>
      </c>
      <c r="I7" s="41">
        <f t="shared" si="1"/>
        <v>0</v>
      </c>
      <c r="K7" s="24"/>
      <c r="L7" s="24"/>
      <c r="M7" s="24"/>
      <c r="N7" s="19"/>
      <c r="O7" s="24"/>
      <c r="P7" s="24"/>
      <c r="Q7" s="24"/>
    </row>
    <row r="8" spans="2:18" s="6" customFormat="1" ht="30" x14ac:dyDescent="0.2">
      <c r="B8" s="5" t="s">
        <v>11</v>
      </c>
      <c r="C8" s="26">
        <f t="shared" ref="C8:I8" si="2">SUM(C9:C13)</f>
        <v>2800000000.0100002</v>
      </c>
      <c r="D8" s="26">
        <f t="shared" si="2"/>
        <v>0</v>
      </c>
      <c r="E8" s="26">
        <f t="shared" si="2"/>
        <v>787499999.97000003</v>
      </c>
      <c r="F8" s="26">
        <f t="shared" si="2"/>
        <v>0</v>
      </c>
      <c r="G8" s="26">
        <f t="shared" si="2"/>
        <v>2012500000.04</v>
      </c>
      <c r="H8" s="26">
        <f t="shared" si="2"/>
        <v>48911954.359999999</v>
      </c>
      <c r="I8" s="41">
        <f t="shared" si="2"/>
        <v>0</v>
      </c>
      <c r="J8" s="1"/>
      <c r="K8" s="10"/>
      <c r="M8" s="19"/>
      <c r="N8" s="20"/>
      <c r="P8" s="21"/>
      <c r="Q8" s="1"/>
      <c r="R8" s="19"/>
    </row>
    <row r="9" spans="2:18" ht="30" x14ac:dyDescent="0.2">
      <c r="B9" s="27" t="s">
        <v>27</v>
      </c>
      <c r="C9" s="28">
        <v>458333333.34000003</v>
      </c>
      <c r="D9" s="28">
        <v>0</v>
      </c>
      <c r="E9" s="28">
        <v>137499999.99000001</v>
      </c>
      <c r="F9" s="29">
        <v>0</v>
      </c>
      <c r="G9" s="30">
        <f t="shared" ref="G9:G24" si="3">+C9+D9-E9+F9</f>
        <v>320833333.35000002</v>
      </c>
      <c r="H9" s="28">
        <v>8009743.46</v>
      </c>
      <c r="I9" s="42">
        <v>0</v>
      </c>
      <c r="L9" s="20"/>
      <c r="O9" s="6"/>
      <c r="R9" s="19"/>
    </row>
    <row r="10" spans="2:18" ht="30" x14ac:dyDescent="0.2">
      <c r="B10" s="27" t="s">
        <v>27</v>
      </c>
      <c r="C10" s="28">
        <v>641666666.66999996</v>
      </c>
      <c r="D10" s="28">
        <v>0</v>
      </c>
      <c r="E10" s="28">
        <v>174999999.99000001</v>
      </c>
      <c r="F10" s="29">
        <v>0</v>
      </c>
      <c r="G10" s="30">
        <f t="shared" si="3"/>
        <v>466666666.67999995</v>
      </c>
      <c r="H10" s="28">
        <v>11289827.49</v>
      </c>
      <c r="I10" s="42">
        <v>0</v>
      </c>
      <c r="L10" s="20"/>
      <c r="O10" s="6"/>
      <c r="R10" s="19"/>
    </row>
    <row r="11" spans="2:18" x14ac:dyDescent="0.2">
      <c r="B11" s="27" t="s">
        <v>36</v>
      </c>
      <c r="C11" s="28">
        <v>700000000</v>
      </c>
      <c r="D11" s="28">
        <v>0</v>
      </c>
      <c r="E11" s="28">
        <v>174999999.99000001</v>
      </c>
      <c r="F11" s="29">
        <v>0</v>
      </c>
      <c r="G11" s="30">
        <f t="shared" si="3"/>
        <v>525000000.00999999</v>
      </c>
      <c r="H11" s="28">
        <v>12316486.060000001</v>
      </c>
      <c r="I11" s="42">
        <v>0</v>
      </c>
      <c r="J11" s="20"/>
      <c r="L11" s="20"/>
      <c r="O11" s="6"/>
      <c r="R11" s="19"/>
    </row>
    <row r="12" spans="2:18" x14ac:dyDescent="0.2">
      <c r="B12" s="27" t="s">
        <v>36</v>
      </c>
      <c r="C12" s="28">
        <v>600000000</v>
      </c>
      <c r="D12" s="28">
        <v>0</v>
      </c>
      <c r="E12" s="28">
        <v>150000000</v>
      </c>
      <c r="F12" s="29">
        <v>0</v>
      </c>
      <c r="G12" s="30">
        <f t="shared" si="3"/>
        <v>450000000</v>
      </c>
      <c r="H12" s="28">
        <v>10694904.720000001</v>
      </c>
      <c r="I12" s="42">
        <v>0</v>
      </c>
      <c r="J12" s="20"/>
      <c r="L12" s="20"/>
      <c r="O12" s="6"/>
      <c r="R12" s="19"/>
    </row>
    <row r="13" spans="2:18" x14ac:dyDescent="0.2">
      <c r="B13" s="27" t="s">
        <v>26</v>
      </c>
      <c r="C13" s="28">
        <v>400000000</v>
      </c>
      <c r="D13" s="28">
        <v>0</v>
      </c>
      <c r="E13" s="28">
        <v>150000000</v>
      </c>
      <c r="F13" s="29">
        <v>0</v>
      </c>
      <c r="G13" s="30">
        <f t="shared" si="3"/>
        <v>250000000</v>
      </c>
      <c r="H13" s="28">
        <v>6600992.6299999999</v>
      </c>
      <c r="I13" s="42">
        <v>0</v>
      </c>
      <c r="L13" s="9"/>
      <c r="O13" s="6"/>
      <c r="R13" s="19"/>
    </row>
    <row r="14" spans="2:18" ht="27.75" customHeight="1" x14ac:dyDescent="0.2">
      <c r="B14" s="5" t="s">
        <v>11</v>
      </c>
      <c r="C14" s="12">
        <f t="shared" ref="C14:I14" si="4">SUM(C15:C24)</f>
        <v>743572096.1400001</v>
      </c>
      <c r="D14" s="12">
        <f t="shared" si="4"/>
        <v>0</v>
      </c>
      <c r="E14" s="12">
        <f t="shared" si="4"/>
        <v>172271360.99000001</v>
      </c>
      <c r="F14" s="12">
        <f t="shared" si="4"/>
        <v>-0.99</v>
      </c>
      <c r="G14" s="12">
        <f t="shared" si="4"/>
        <v>571300734.16000021</v>
      </c>
      <c r="H14" s="12">
        <f t="shared" si="4"/>
        <v>0</v>
      </c>
      <c r="I14" s="43">
        <f t="shared" si="4"/>
        <v>0</v>
      </c>
      <c r="K14" s="19"/>
      <c r="L14" s="9"/>
      <c r="O14" s="6"/>
      <c r="R14" s="19"/>
    </row>
    <row r="15" spans="2:18" ht="27.75" customHeight="1" x14ac:dyDescent="0.2">
      <c r="B15" s="27" t="s">
        <v>35</v>
      </c>
      <c r="C15" s="30">
        <v>91668933.099999994</v>
      </c>
      <c r="D15" s="30">
        <v>0</v>
      </c>
      <c r="E15" s="28">
        <v>15511509.49</v>
      </c>
      <c r="F15" s="31">
        <v>-0.99</v>
      </c>
      <c r="G15" s="30">
        <f t="shared" si="3"/>
        <v>76157422.620000005</v>
      </c>
      <c r="H15" s="30">
        <v>0</v>
      </c>
      <c r="I15" s="44">
        <v>0</v>
      </c>
      <c r="K15" s="19"/>
      <c r="O15" s="6"/>
      <c r="R15" s="19"/>
    </row>
    <row r="16" spans="2:18" ht="27.75" customHeight="1" x14ac:dyDescent="0.2">
      <c r="B16" s="27" t="s">
        <v>33</v>
      </c>
      <c r="C16" s="30">
        <v>9417748.9600000009</v>
      </c>
      <c r="D16" s="30">
        <v>0</v>
      </c>
      <c r="E16" s="28">
        <v>2199118.13</v>
      </c>
      <c r="F16" s="31">
        <v>0</v>
      </c>
      <c r="G16" s="30">
        <f t="shared" si="3"/>
        <v>7218630.830000001</v>
      </c>
      <c r="H16" s="30">
        <v>0</v>
      </c>
      <c r="I16" s="44">
        <v>0</v>
      </c>
      <c r="K16" s="19"/>
      <c r="O16" s="6"/>
      <c r="R16" s="19"/>
    </row>
    <row r="17" spans="2:18" ht="27.75" customHeight="1" x14ac:dyDescent="0.2">
      <c r="B17" s="27" t="s">
        <v>30</v>
      </c>
      <c r="C17" s="30">
        <v>9408157.3100000005</v>
      </c>
      <c r="D17" s="30">
        <v>0</v>
      </c>
      <c r="E17" s="28">
        <v>2196878.42</v>
      </c>
      <c r="F17" s="31">
        <v>0</v>
      </c>
      <c r="G17" s="30">
        <f t="shared" si="3"/>
        <v>7211278.8900000006</v>
      </c>
      <c r="H17" s="30">
        <v>0</v>
      </c>
      <c r="I17" s="44">
        <v>0</v>
      </c>
      <c r="K17" s="19"/>
      <c r="L17" s="9"/>
      <c r="O17" s="6"/>
      <c r="R17" s="19"/>
    </row>
    <row r="18" spans="2:18" ht="27.75" customHeight="1" x14ac:dyDescent="0.2">
      <c r="B18" s="27" t="s">
        <v>32</v>
      </c>
      <c r="C18" s="30">
        <v>3752103.3</v>
      </c>
      <c r="D18" s="30">
        <v>0</v>
      </c>
      <c r="E18" s="28">
        <v>876145.5</v>
      </c>
      <c r="F18" s="31">
        <v>0</v>
      </c>
      <c r="G18" s="30">
        <f t="shared" ref="G18" si="5">+C18+D18-E18+F18</f>
        <v>2875957.8</v>
      </c>
      <c r="H18" s="30">
        <v>0</v>
      </c>
      <c r="I18" s="44">
        <v>0</v>
      </c>
      <c r="K18" s="19"/>
      <c r="L18" s="9"/>
      <c r="O18" s="6"/>
      <c r="R18" s="19"/>
    </row>
    <row r="19" spans="2:18" ht="27.75" customHeight="1" x14ac:dyDescent="0.2">
      <c r="B19" s="27" t="s">
        <v>28</v>
      </c>
      <c r="C19" s="30">
        <v>1823834.9899999993</v>
      </c>
      <c r="D19" s="30">
        <v>0</v>
      </c>
      <c r="E19" s="28">
        <v>425879.75</v>
      </c>
      <c r="F19" s="31">
        <v>0</v>
      </c>
      <c r="G19" s="30">
        <f t="shared" si="3"/>
        <v>1397955.2399999993</v>
      </c>
      <c r="H19" s="30">
        <v>0</v>
      </c>
      <c r="I19" s="44">
        <v>0</v>
      </c>
      <c r="K19" s="19"/>
      <c r="N19" s="19"/>
      <c r="O19" s="19"/>
    </row>
    <row r="20" spans="2:18" ht="27.75" customHeight="1" x14ac:dyDescent="0.2">
      <c r="B20" s="27" t="s">
        <v>34</v>
      </c>
      <c r="C20" s="30">
        <v>3764621.6499999994</v>
      </c>
      <c r="D20" s="30">
        <v>0</v>
      </c>
      <c r="E20" s="28">
        <v>879068.6399999999</v>
      </c>
      <c r="F20" s="31">
        <v>0</v>
      </c>
      <c r="G20" s="30">
        <f t="shared" si="3"/>
        <v>2885553.01</v>
      </c>
      <c r="H20" s="30">
        <v>0</v>
      </c>
      <c r="I20" s="44">
        <v>0</v>
      </c>
      <c r="K20" s="19"/>
    </row>
    <row r="21" spans="2:18" ht="27.75" customHeight="1" x14ac:dyDescent="0.2">
      <c r="B21" s="27" t="s">
        <v>38</v>
      </c>
      <c r="C21" s="30">
        <v>2224277.71</v>
      </c>
      <c r="D21" s="30">
        <v>0</v>
      </c>
      <c r="E21" s="28">
        <v>519386.03</v>
      </c>
      <c r="F21" s="31">
        <v>0</v>
      </c>
      <c r="G21" s="30">
        <f t="shared" si="3"/>
        <v>1704891.68</v>
      </c>
      <c r="H21" s="30">
        <v>0</v>
      </c>
      <c r="I21" s="44">
        <v>0</v>
      </c>
      <c r="K21" s="19"/>
    </row>
    <row r="22" spans="2:18" ht="27.75" customHeight="1" x14ac:dyDescent="0.2">
      <c r="B22" s="27" t="s">
        <v>39</v>
      </c>
      <c r="C22" s="30">
        <v>1987174.94</v>
      </c>
      <c r="D22" s="30">
        <v>0</v>
      </c>
      <c r="E22" s="28">
        <v>464020.91000000003</v>
      </c>
      <c r="F22" s="31">
        <v>0</v>
      </c>
      <c r="G22" s="30">
        <f t="shared" si="3"/>
        <v>1523154.0299999998</v>
      </c>
      <c r="H22" s="30">
        <v>0</v>
      </c>
      <c r="I22" s="44">
        <v>0</v>
      </c>
      <c r="K22" s="19"/>
    </row>
    <row r="23" spans="2:18" ht="27.75" customHeight="1" x14ac:dyDescent="0.2">
      <c r="B23" s="27" t="s">
        <v>31</v>
      </c>
      <c r="C23" s="30">
        <v>39847604.590000011</v>
      </c>
      <c r="D23" s="30">
        <v>0</v>
      </c>
      <c r="E23" s="28">
        <v>9304727.7400000002</v>
      </c>
      <c r="F23" s="31">
        <v>0</v>
      </c>
      <c r="G23" s="30">
        <f t="shared" si="3"/>
        <v>30542876.850000009</v>
      </c>
      <c r="H23" s="30">
        <v>0</v>
      </c>
      <c r="I23" s="44">
        <v>0</v>
      </c>
      <c r="K23" s="19"/>
      <c r="L23" s="9"/>
    </row>
    <row r="24" spans="2:18" ht="27.75" customHeight="1" x14ac:dyDescent="0.2">
      <c r="B24" s="27" t="s">
        <v>37</v>
      </c>
      <c r="C24" s="30">
        <v>579677639.59000015</v>
      </c>
      <c r="D24" s="31">
        <v>0</v>
      </c>
      <c r="E24" s="28">
        <v>139894626.38</v>
      </c>
      <c r="F24" s="31">
        <v>0</v>
      </c>
      <c r="G24" s="30">
        <f t="shared" si="3"/>
        <v>439783013.21000016</v>
      </c>
      <c r="H24" s="30">
        <v>0</v>
      </c>
      <c r="I24" s="44">
        <v>0</v>
      </c>
      <c r="K24" s="19"/>
    </row>
    <row r="25" spans="2:18" x14ac:dyDescent="0.2">
      <c r="B25" s="5" t="s">
        <v>12</v>
      </c>
      <c r="C25" s="12">
        <v>0</v>
      </c>
      <c r="D25" s="12">
        <f t="shared" ref="D25:I25" si="6">SUM(D26)</f>
        <v>0</v>
      </c>
      <c r="E25" s="12">
        <f t="shared" si="6"/>
        <v>0</v>
      </c>
      <c r="F25" s="13">
        <f t="shared" si="6"/>
        <v>0</v>
      </c>
      <c r="G25" s="12">
        <f>SUM(G26)</f>
        <v>0</v>
      </c>
      <c r="H25" s="12">
        <f t="shared" si="6"/>
        <v>0</v>
      </c>
      <c r="I25" s="43">
        <f t="shared" si="6"/>
        <v>0</v>
      </c>
      <c r="L25" s="9"/>
    </row>
    <row r="26" spans="2:18" ht="27.75" customHeight="1" x14ac:dyDescent="0.2">
      <c r="B26" s="27"/>
      <c r="C26" s="28">
        <v>0</v>
      </c>
      <c r="D26" s="28">
        <v>0</v>
      </c>
      <c r="E26" s="30">
        <v>0</v>
      </c>
      <c r="F26" s="29">
        <v>0</v>
      </c>
      <c r="G26" s="30">
        <f>+C26+D26-E26+F26</f>
        <v>0</v>
      </c>
      <c r="H26" s="28">
        <v>0</v>
      </c>
      <c r="I26" s="42">
        <v>0</v>
      </c>
    </row>
    <row r="27" spans="2:18" ht="27.75" customHeight="1" x14ac:dyDescent="0.2">
      <c r="B27" s="5" t="s">
        <v>13</v>
      </c>
      <c r="C27" s="12">
        <v>0</v>
      </c>
      <c r="D27" s="12">
        <v>0</v>
      </c>
      <c r="E27" s="12">
        <v>0</v>
      </c>
      <c r="F27" s="13">
        <v>0</v>
      </c>
      <c r="G27" s="13">
        <v>0</v>
      </c>
      <c r="H27" s="13">
        <v>0</v>
      </c>
      <c r="I27" s="45">
        <v>0</v>
      </c>
      <c r="L27" s="9"/>
    </row>
    <row r="28" spans="2:18" ht="27.75" customHeight="1" x14ac:dyDescent="0.2">
      <c r="B28" s="27"/>
      <c r="C28" s="28">
        <v>0</v>
      </c>
      <c r="D28" s="28">
        <v>0</v>
      </c>
      <c r="E28" s="28">
        <v>0</v>
      </c>
      <c r="F28" s="29">
        <v>0</v>
      </c>
      <c r="G28" s="29">
        <v>0</v>
      </c>
      <c r="H28" s="29">
        <v>0</v>
      </c>
      <c r="I28" s="46">
        <v>0</v>
      </c>
    </row>
    <row r="29" spans="2:18" ht="27.75" customHeight="1" x14ac:dyDescent="0.2">
      <c r="B29" s="5" t="s">
        <v>14</v>
      </c>
      <c r="C29" s="12">
        <f t="shared" ref="C29:I29" si="7">SUM(C30:C39)</f>
        <v>19422977953.23</v>
      </c>
      <c r="D29" s="12">
        <f t="shared" si="7"/>
        <v>0</v>
      </c>
      <c r="E29" s="12">
        <f t="shared" si="7"/>
        <v>0</v>
      </c>
      <c r="F29" s="12">
        <f t="shared" si="7"/>
        <v>0</v>
      </c>
      <c r="G29" s="12">
        <f t="shared" si="7"/>
        <v>19422977953.23</v>
      </c>
      <c r="H29" s="12">
        <f t="shared" si="7"/>
        <v>400470044.44</v>
      </c>
      <c r="I29" s="43">
        <f t="shared" si="7"/>
        <v>678305.21</v>
      </c>
      <c r="L29" s="9"/>
    </row>
    <row r="30" spans="2:18" ht="27.75" customHeight="1" x14ac:dyDescent="0.2">
      <c r="B30" s="32" t="s">
        <v>35</v>
      </c>
      <c r="C30" s="31">
        <v>59868182.289999992</v>
      </c>
      <c r="D30" s="31">
        <v>0</v>
      </c>
      <c r="E30" s="29">
        <v>0</v>
      </c>
      <c r="F30" s="31">
        <v>0</v>
      </c>
      <c r="G30" s="31">
        <f t="shared" ref="G30:G39" si="8">+C30+D30-E30+F30</f>
        <v>59868182.289999992</v>
      </c>
      <c r="H30" s="31">
        <v>5463673.6500000004</v>
      </c>
      <c r="I30" s="47">
        <v>0</v>
      </c>
      <c r="L30" s="19"/>
    </row>
    <row r="31" spans="2:18" ht="27.75" customHeight="1" x14ac:dyDescent="0.2">
      <c r="B31" s="32" t="s">
        <v>33</v>
      </c>
      <c r="C31" s="31">
        <v>2468856409.9000001</v>
      </c>
      <c r="D31" s="31">
        <v>0</v>
      </c>
      <c r="E31" s="29">
        <v>0</v>
      </c>
      <c r="F31" s="31">
        <v>0</v>
      </c>
      <c r="G31" s="31">
        <f t="shared" si="8"/>
        <v>2468856409.9000001</v>
      </c>
      <c r="H31" s="31">
        <v>48008612.289999999</v>
      </c>
      <c r="I31" s="47">
        <v>0</v>
      </c>
      <c r="L31" s="19"/>
    </row>
    <row r="32" spans="2:18" ht="27.75" customHeight="1" x14ac:dyDescent="0.2">
      <c r="B32" s="32" t="s">
        <v>30</v>
      </c>
      <c r="C32" s="31">
        <v>2466341965.79</v>
      </c>
      <c r="D32" s="31">
        <v>0</v>
      </c>
      <c r="E32" s="29">
        <v>0</v>
      </c>
      <c r="F32" s="31">
        <v>0</v>
      </c>
      <c r="G32" s="31">
        <f t="shared" si="8"/>
        <v>2466341965.79</v>
      </c>
      <c r="H32" s="31">
        <v>48269100.329999998</v>
      </c>
      <c r="I32" s="47">
        <v>0</v>
      </c>
    </row>
    <row r="33" spans="2:9" ht="27.75" customHeight="1" x14ac:dyDescent="0.2">
      <c r="B33" s="32" t="s">
        <v>32</v>
      </c>
      <c r="C33" s="31">
        <v>983611298.92000008</v>
      </c>
      <c r="D33" s="31">
        <v>0</v>
      </c>
      <c r="E33" s="29">
        <v>0</v>
      </c>
      <c r="F33" s="31">
        <v>0</v>
      </c>
      <c r="G33" s="31">
        <f t="shared" si="8"/>
        <v>983611298.92000008</v>
      </c>
      <c r="H33" s="31">
        <v>19299739.57</v>
      </c>
      <c r="I33" s="47">
        <v>0</v>
      </c>
    </row>
    <row r="34" spans="2:9" ht="27.75" customHeight="1" x14ac:dyDescent="0.2">
      <c r="B34" s="32" t="s">
        <v>28</v>
      </c>
      <c r="C34" s="31">
        <v>478117086.24000001</v>
      </c>
      <c r="D34" s="31">
        <v>0</v>
      </c>
      <c r="E34" s="29">
        <v>0</v>
      </c>
      <c r="F34" s="31">
        <v>0</v>
      </c>
      <c r="G34" s="31">
        <f t="shared" si="8"/>
        <v>478117086.24000001</v>
      </c>
      <c r="H34" s="31">
        <v>9381282.2800000012</v>
      </c>
      <c r="I34" s="47">
        <v>0</v>
      </c>
    </row>
    <row r="35" spans="2:9" ht="27.75" customHeight="1" x14ac:dyDescent="0.2">
      <c r="B35" s="32" t="s">
        <v>34</v>
      </c>
      <c r="C35" s="31">
        <v>986892971.65999997</v>
      </c>
      <c r="D35" s="31">
        <v>0</v>
      </c>
      <c r="E35" s="29">
        <v>0</v>
      </c>
      <c r="F35" s="31">
        <v>0</v>
      </c>
      <c r="G35" s="31">
        <f t="shared" si="8"/>
        <v>986892971.65999997</v>
      </c>
      <c r="H35" s="31">
        <v>19265091.91</v>
      </c>
      <c r="I35" s="47">
        <v>0</v>
      </c>
    </row>
    <row r="36" spans="2:9" ht="27.75" customHeight="1" x14ac:dyDescent="0.2">
      <c r="B36" s="32" t="s">
        <v>38</v>
      </c>
      <c r="C36" s="31">
        <v>583092611.46999991</v>
      </c>
      <c r="D36" s="31">
        <v>0</v>
      </c>
      <c r="E36" s="29">
        <v>0</v>
      </c>
      <c r="F36" s="31">
        <v>0</v>
      </c>
      <c r="G36" s="31">
        <f t="shared" si="8"/>
        <v>583092611.46999991</v>
      </c>
      <c r="H36" s="31">
        <v>11382523.810000001</v>
      </c>
      <c r="I36" s="47">
        <v>0</v>
      </c>
    </row>
    <row r="37" spans="2:9" ht="27.75" customHeight="1" x14ac:dyDescent="0.2">
      <c r="B37" s="32" t="s">
        <v>39</v>
      </c>
      <c r="C37" s="31">
        <v>530586343.25</v>
      </c>
      <c r="D37" s="31">
        <v>0</v>
      </c>
      <c r="E37" s="29">
        <v>0</v>
      </c>
      <c r="F37" s="31">
        <v>0</v>
      </c>
      <c r="G37" s="31">
        <f t="shared" si="8"/>
        <v>530586343.25</v>
      </c>
      <c r="H37" s="31">
        <v>10356887.359999999</v>
      </c>
      <c r="I37" s="47">
        <v>0</v>
      </c>
    </row>
    <row r="38" spans="2:9" ht="27.75" customHeight="1" x14ac:dyDescent="0.2">
      <c r="B38" s="32" t="s">
        <v>31</v>
      </c>
      <c r="C38" s="31">
        <v>10446022130.139999</v>
      </c>
      <c r="D38" s="31">
        <v>0</v>
      </c>
      <c r="E38" s="29">
        <v>0</v>
      </c>
      <c r="F38" s="31">
        <v>0</v>
      </c>
      <c r="G38" s="31">
        <f t="shared" si="8"/>
        <v>10446022130.139999</v>
      </c>
      <c r="H38" s="31">
        <v>205750832.93000001</v>
      </c>
      <c r="I38" s="47">
        <v>0</v>
      </c>
    </row>
    <row r="39" spans="2:9" ht="27.75" customHeight="1" x14ac:dyDescent="0.2">
      <c r="B39" s="32" t="s">
        <v>37</v>
      </c>
      <c r="C39" s="31">
        <v>419588953.56999993</v>
      </c>
      <c r="D39" s="31">
        <v>0</v>
      </c>
      <c r="E39" s="29">
        <v>0</v>
      </c>
      <c r="F39" s="31">
        <v>0</v>
      </c>
      <c r="G39" s="31">
        <f t="shared" si="8"/>
        <v>419588953.56999993</v>
      </c>
      <c r="H39" s="31">
        <v>23292300.310000002</v>
      </c>
      <c r="I39" s="47">
        <v>678305.21</v>
      </c>
    </row>
    <row r="40" spans="2:9" ht="27.75" customHeight="1" x14ac:dyDescent="0.2">
      <c r="B40" s="5" t="s">
        <v>12</v>
      </c>
      <c r="C40" s="12">
        <v>0</v>
      </c>
      <c r="D40" s="12">
        <f t="shared" ref="D40:I40" si="9">SUM(D41)</f>
        <v>0</v>
      </c>
      <c r="E40" s="12">
        <f t="shared" si="9"/>
        <v>0</v>
      </c>
      <c r="F40" s="13">
        <f t="shared" si="9"/>
        <v>0</v>
      </c>
      <c r="G40" s="13">
        <f t="shared" si="9"/>
        <v>0</v>
      </c>
      <c r="H40" s="13">
        <f t="shared" si="9"/>
        <v>0</v>
      </c>
      <c r="I40" s="45">
        <f t="shared" si="9"/>
        <v>0</v>
      </c>
    </row>
    <row r="41" spans="2:9" ht="27.75" customHeight="1" x14ac:dyDescent="0.2">
      <c r="B41" s="5"/>
      <c r="C41" s="12">
        <v>0</v>
      </c>
      <c r="D41" s="12">
        <v>0</v>
      </c>
      <c r="E41" s="12">
        <v>0</v>
      </c>
      <c r="F41" s="13">
        <v>0</v>
      </c>
      <c r="G41" s="14">
        <f>+C41+D41-E41+F41</f>
        <v>0</v>
      </c>
      <c r="H41" s="13">
        <v>0</v>
      </c>
      <c r="I41" s="45">
        <v>0</v>
      </c>
    </row>
    <row r="42" spans="2:9" ht="27.75" customHeight="1" x14ac:dyDescent="0.2">
      <c r="B42" s="5" t="s">
        <v>13</v>
      </c>
      <c r="C42" s="12">
        <v>0</v>
      </c>
      <c r="D42" s="12">
        <v>0</v>
      </c>
      <c r="E42" s="12">
        <v>0</v>
      </c>
      <c r="F42" s="13">
        <v>0</v>
      </c>
      <c r="G42" s="13">
        <f>+C42+D42-E42+F42</f>
        <v>0</v>
      </c>
      <c r="H42" s="13">
        <v>0</v>
      </c>
      <c r="I42" s="45">
        <v>0</v>
      </c>
    </row>
    <row r="43" spans="2:9" ht="27.75" customHeight="1" x14ac:dyDescent="0.2">
      <c r="B43" s="5" t="s">
        <v>15</v>
      </c>
      <c r="C43" s="17">
        <v>6393156960.1700001</v>
      </c>
      <c r="D43" s="17"/>
      <c r="E43" s="17"/>
      <c r="F43" s="18"/>
      <c r="G43" s="18">
        <v>4892846711.0400009</v>
      </c>
      <c r="H43" s="18"/>
      <c r="I43" s="48"/>
    </row>
    <row r="44" spans="2:9" ht="27.75" customHeight="1" x14ac:dyDescent="0.2">
      <c r="B44" s="5" t="s">
        <v>16</v>
      </c>
      <c r="C44" s="12">
        <f>SUM(C43,C6)</f>
        <v>29359707009.550003</v>
      </c>
      <c r="D44" s="12">
        <v>0</v>
      </c>
      <c r="E44" s="12">
        <v>0</v>
      </c>
      <c r="F44" s="12">
        <f>SUM(F43,F6)</f>
        <v>-0.99</v>
      </c>
      <c r="G44" s="12">
        <f>SUM(G43,G6)</f>
        <v>26899625398.470001</v>
      </c>
      <c r="H44" s="12">
        <v>0</v>
      </c>
      <c r="I44" s="43">
        <v>0</v>
      </c>
    </row>
    <row r="45" spans="2:9" ht="32.25" customHeight="1" x14ac:dyDescent="0.2">
      <c r="B45" s="5" t="s">
        <v>17</v>
      </c>
      <c r="C45" s="12">
        <v>0</v>
      </c>
      <c r="D45" s="12">
        <v>0</v>
      </c>
      <c r="E45" s="12">
        <v>0</v>
      </c>
      <c r="F45" s="13">
        <v>0</v>
      </c>
      <c r="G45" s="12">
        <v>0</v>
      </c>
      <c r="H45" s="12">
        <v>0</v>
      </c>
      <c r="I45" s="43">
        <v>0</v>
      </c>
    </row>
    <row r="46" spans="2:9" ht="43.5" customHeight="1" x14ac:dyDescent="0.2">
      <c r="B46" s="11" t="s">
        <v>18</v>
      </c>
      <c r="C46" s="15">
        <v>0</v>
      </c>
      <c r="D46" s="15">
        <v>0</v>
      </c>
      <c r="E46" s="15">
        <v>0</v>
      </c>
      <c r="F46" s="16">
        <v>0</v>
      </c>
      <c r="G46" s="15">
        <v>0</v>
      </c>
      <c r="H46" s="15">
        <v>0</v>
      </c>
      <c r="I46" s="49">
        <v>0</v>
      </c>
    </row>
    <row r="47" spans="2:9" ht="30" x14ac:dyDescent="0.2">
      <c r="B47" s="5" t="s">
        <v>19</v>
      </c>
      <c r="C47" s="7">
        <v>-0.43000000715255737</v>
      </c>
      <c r="D47" s="7">
        <f t="shared" ref="D47:I47" si="10">SUM(D48)</f>
        <v>0</v>
      </c>
      <c r="E47" s="7">
        <f t="shared" si="10"/>
        <v>0</v>
      </c>
      <c r="F47" s="8">
        <f t="shared" si="10"/>
        <v>0</v>
      </c>
      <c r="G47" s="7">
        <f t="shared" si="10"/>
        <v>-0.43000000715255737</v>
      </c>
      <c r="H47" s="7">
        <f t="shared" si="10"/>
        <v>0</v>
      </c>
      <c r="I47" s="50">
        <f t="shared" si="10"/>
        <v>0</v>
      </c>
    </row>
    <row r="48" spans="2:9" ht="27.75" customHeight="1" x14ac:dyDescent="0.2">
      <c r="B48" s="36"/>
      <c r="C48" s="37">
        <v>-0.43000000715255737</v>
      </c>
      <c r="D48" s="37">
        <v>0</v>
      </c>
      <c r="E48" s="37">
        <v>0</v>
      </c>
      <c r="F48" s="38">
        <v>0</v>
      </c>
      <c r="G48" s="37">
        <f>+C48+D48-E48+F48</f>
        <v>-0.43000000715255737</v>
      </c>
      <c r="H48" s="37">
        <v>0</v>
      </c>
      <c r="I48" s="51">
        <v>0</v>
      </c>
    </row>
    <row r="49" spans="2:16" ht="20.100000000000001" customHeight="1" x14ac:dyDescent="0.2">
      <c r="B49" s="59"/>
      <c r="C49" s="60"/>
      <c r="D49" s="60"/>
      <c r="E49" s="60"/>
      <c r="F49" s="60"/>
      <c r="G49" s="60"/>
      <c r="H49" s="60"/>
      <c r="I49" s="61"/>
    </row>
    <row r="50" spans="2:16" ht="20.100000000000001" customHeight="1" x14ac:dyDescent="0.2">
      <c r="B50" s="39"/>
      <c r="C50" s="33"/>
      <c r="D50" s="33"/>
      <c r="E50" s="33"/>
      <c r="F50" s="33"/>
      <c r="G50" s="33"/>
      <c r="H50" s="33"/>
      <c r="I50" s="34"/>
    </row>
    <row r="51" spans="2:16" ht="20.100000000000001" customHeight="1" x14ac:dyDescent="0.2">
      <c r="B51" s="39"/>
      <c r="C51" s="33"/>
      <c r="D51" s="33"/>
      <c r="E51" s="33"/>
      <c r="F51" s="33"/>
      <c r="G51" s="33"/>
      <c r="H51" s="33"/>
      <c r="I51" s="34"/>
    </row>
    <row r="52" spans="2:16" ht="20.100000000000001" customHeight="1" x14ac:dyDescent="0.2">
      <c r="B52" s="39"/>
      <c r="C52" s="33"/>
      <c r="D52" s="33"/>
      <c r="E52" s="33"/>
      <c r="F52" s="33"/>
      <c r="G52" s="33"/>
      <c r="H52" s="33"/>
      <c r="I52" s="34"/>
    </row>
    <row r="53" spans="2:16" x14ac:dyDescent="0.2">
      <c r="B53" s="39"/>
      <c r="I53" s="35"/>
    </row>
    <row r="54" spans="2:16" x14ac:dyDescent="0.2">
      <c r="B54" s="62" t="s">
        <v>21</v>
      </c>
      <c r="C54" s="62" t="s">
        <v>40</v>
      </c>
      <c r="D54" s="62" t="s">
        <v>41</v>
      </c>
      <c r="E54" s="62" t="s">
        <v>42</v>
      </c>
      <c r="F54" s="62" t="s">
        <v>22</v>
      </c>
      <c r="G54" s="62" t="s">
        <v>43</v>
      </c>
      <c r="H54" s="52"/>
      <c r="I54" s="53"/>
      <c r="J54" s="9"/>
      <c r="K54" s="1"/>
      <c r="M54" s="1"/>
      <c r="O54" s="20"/>
      <c r="P54" s="1"/>
    </row>
    <row r="55" spans="2:16" x14ac:dyDescent="0.2">
      <c r="B55" s="63"/>
      <c r="C55" s="63"/>
      <c r="D55" s="63"/>
      <c r="E55" s="63"/>
      <c r="F55" s="63"/>
      <c r="G55" s="63"/>
      <c r="H55" s="52"/>
      <c r="I55" s="53"/>
      <c r="J55" s="9"/>
      <c r="K55" s="1"/>
      <c r="M55" s="1"/>
      <c r="O55" s="20"/>
      <c r="P55" s="1"/>
    </row>
    <row r="56" spans="2:16" x14ac:dyDescent="0.2">
      <c r="B56" s="64"/>
      <c r="C56" s="64"/>
      <c r="D56" s="64"/>
      <c r="E56" s="64"/>
      <c r="F56" s="64"/>
      <c r="G56" s="64"/>
      <c r="H56" s="52"/>
      <c r="I56" s="53"/>
      <c r="J56" s="9"/>
      <c r="K56" s="1"/>
      <c r="M56" s="1"/>
      <c r="O56" s="20"/>
      <c r="P56" s="1"/>
    </row>
    <row r="57" spans="2:16" ht="30" x14ac:dyDescent="0.2">
      <c r="B57" s="54" t="s">
        <v>23</v>
      </c>
      <c r="C57" s="22"/>
      <c r="D57" s="22"/>
      <c r="E57" s="22"/>
      <c r="F57" s="22"/>
      <c r="G57" s="55"/>
      <c r="H57" s="52"/>
      <c r="I57" s="53"/>
      <c r="J57" s="9"/>
      <c r="K57" s="1"/>
      <c r="M57" s="1"/>
      <c r="O57" s="20"/>
      <c r="P57" s="1"/>
    </row>
    <row r="58" spans="2:16" ht="24.95" customHeight="1" x14ac:dyDescent="0.2">
      <c r="B58" s="56" t="s">
        <v>20</v>
      </c>
      <c r="C58" s="22">
        <v>600000000</v>
      </c>
      <c r="D58" s="22" t="s">
        <v>24</v>
      </c>
      <c r="E58" s="22" t="s">
        <v>44</v>
      </c>
      <c r="F58" s="22" t="s">
        <v>25</v>
      </c>
      <c r="G58" s="23">
        <v>7.8899999999999998E-2</v>
      </c>
      <c r="H58" s="52"/>
      <c r="I58" s="53"/>
      <c r="J58" s="9"/>
      <c r="K58" s="1"/>
      <c r="M58" s="1"/>
      <c r="O58" s="20"/>
      <c r="P58" s="1"/>
    </row>
    <row r="59" spans="2:16" ht="24.95" customHeight="1" x14ac:dyDescent="0.2">
      <c r="B59" s="56" t="s">
        <v>29</v>
      </c>
      <c r="C59" s="22">
        <v>550000000</v>
      </c>
      <c r="D59" s="22" t="s">
        <v>24</v>
      </c>
      <c r="E59" s="22" t="s">
        <v>45</v>
      </c>
      <c r="F59" s="22" t="s">
        <v>25</v>
      </c>
      <c r="G59" s="23">
        <v>8.1500000000000003E-2</v>
      </c>
      <c r="H59" s="52"/>
      <c r="I59" s="53"/>
      <c r="J59" s="9"/>
      <c r="K59" s="1"/>
      <c r="M59" s="1"/>
      <c r="O59" s="20"/>
      <c r="P59" s="1"/>
    </row>
    <row r="60" spans="2:16" ht="24.95" customHeight="1" x14ac:dyDescent="0.2">
      <c r="B60" s="56" t="s">
        <v>29</v>
      </c>
      <c r="C60" s="22">
        <v>700000000</v>
      </c>
      <c r="D60" s="22" t="s">
        <v>24</v>
      </c>
      <c r="E60" s="22" t="s">
        <v>46</v>
      </c>
      <c r="F60" s="22" t="s">
        <v>25</v>
      </c>
      <c r="G60" s="23">
        <v>7.7799999999999994E-2</v>
      </c>
      <c r="H60" s="52"/>
      <c r="I60" s="53"/>
    </row>
    <row r="61" spans="2:16" ht="24.95" customHeight="1" x14ac:dyDescent="0.2">
      <c r="B61" s="56" t="s">
        <v>49</v>
      </c>
      <c r="C61" s="22">
        <v>700000000</v>
      </c>
      <c r="D61" s="22" t="s">
        <v>24</v>
      </c>
      <c r="E61" s="22" t="s">
        <v>47</v>
      </c>
      <c r="F61" s="22" t="s">
        <v>25</v>
      </c>
      <c r="G61" s="23">
        <v>7.6899999999999996E-2</v>
      </c>
      <c r="H61" s="52"/>
      <c r="I61" s="53"/>
    </row>
    <row r="62" spans="2:16" ht="24.95" customHeight="1" x14ac:dyDescent="0.2">
      <c r="B62" s="56" t="s">
        <v>49</v>
      </c>
      <c r="C62" s="22">
        <v>600000000</v>
      </c>
      <c r="D62" s="22" t="s">
        <v>24</v>
      </c>
      <c r="E62" s="22" t="s">
        <v>48</v>
      </c>
      <c r="F62" s="22" t="s">
        <v>25</v>
      </c>
      <c r="G62" s="23">
        <v>7.7899999999999997E-2</v>
      </c>
      <c r="H62" s="57"/>
      <c r="I62" s="58"/>
    </row>
    <row r="71" ht="12.75" customHeight="1" x14ac:dyDescent="0.2"/>
  </sheetData>
  <mergeCells count="11">
    <mergeCell ref="B49:I49"/>
    <mergeCell ref="B54:B56"/>
    <mergeCell ref="B1:I1"/>
    <mergeCell ref="B2:I2"/>
    <mergeCell ref="B3:I3"/>
    <mergeCell ref="B4:I4"/>
    <mergeCell ref="C54:C56"/>
    <mergeCell ref="D54:D56"/>
    <mergeCell ref="E54:E56"/>
    <mergeCell ref="F54:F56"/>
    <mergeCell ref="G54:G56"/>
  </mergeCells>
  <printOptions horizontalCentered="1" verticalCentered="1" gridLines="1"/>
  <pageMargins left="0.39370078740157483" right="0" top="0.39370078740157483" bottom="0.39370078740157483" header="0.51181102362204722" footer="0.51181102362204722"/>
  <pageSetup scale="47" fitToWidth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 (1erT 26)</vt:lpstr>
      <vt:lpstr>'Formato 2 (1erT 26)'!Área_de_impresión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GERARDOA</dc:creator>
  <cp:lastModifiedBy>Suelem Janeth González Rodríguez</cp:lastModifiedBy>
  <cp:lastPrinted>2026-04-30T02:13:25Z</cp:lastPrinted>
  <dcterms:created xsi:type="dcterms:W3CDTF">2017-03-23T20:14:18Z</dcterms:created>
  <dcterms:modified xsi:type="dcterms:W3CDTF">2026-04-30T02:13:38Z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F2_EADyOP_LDF.xlsx</vt:lpwstr>
  </property>
</Properties>
</file>